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<sst xmlns="http://schemas.openxmlformats.org/spreadsheetml/2006/main" count="134" uniqueCount="89">
  <si>
    <t>VALOR</t>
  </si>
  <si>
    <t>INICIAL</t>
  </si>
  <si>
    <t>QUADRO I</t>
  </si>
  <si>
    <t>AUTORIZADO</t>
  </si>
  <si>
    <t>QUADRO II</t>
  </si>
  <si>
    <t>ESTADO DO MARANHÃO</t>
  </si>
  <si>
    <t>UNIVERSIDADE ESTADUAL DO MARANHÃO - UEMA</t>
  </si>
  <si>
    <t>COMPARATIVO DA RECEITA ORÇADA COM A ARRECADADA</t>
  </si>
  <si>
    <t>TITULOS</t>
  </si>
  <si>
    <t>DA RECEITA</t>
  </si>
  <si>
    <t>ORÇADA</t>
  </si>
  <si>
    <t>R$</t>
  </si>
  <si>
    <t>%</t>
  </si>
  <si>
    <t>ARRECADADA</t>
  </si>
  <si>
    <t>ARREC</t>
  </si>
  <si>
    <t>DIFERENÇA</t>
  </si>
  <si>
    <t>1 - RECEITAS CORRENTES</t>
  </si>
  <si>
    <t>SOMA 1</t>
  </si>
  <si>
    <t>2 - RECEITAS DE CAPITAL</t>
  </si>
  <si>
    <t>SOMA 2</t>
  </si>
  <si>
    <t xml:space="preserve">TOTAL = 1 + 2 </t>
  </si>
  <si>
    <t xml:space="preserve">    RECEITAS DE SERVIÇOS</t>
  </si>
  <si>
    <t xml:space="preserve">    TRANSFERENCIAS/ESTADO</t>
  </si>
  <si>
    <t xml:space="preserve">    TRANSFERENCIAS/CONVENIOS</t>
  </si>
  <si>
    <t xml:space="preserve">     RECEITAS DE SERVIÇOS </t>
  </si>
  <si>
    <t xml:space="preserve">     TRANSFERENCIAS/ESTADO</t>
  </si>
  <si>
    <t xml:space="preserve">     TRANSFERENCIAS/CONVENIOS</t>
  </si>
  <si>
    <t>QUADRO III</t>
  </si>
  <si>
    <t>FIXADA</t>
  </si>
  <si>
    <t>FIXADO</t>
  </si>
  <si>
    <t>REALIZADA</t>
  </si>
  <si>
    <t>REALIZ</t>
  </si>
  <si>
    <t>1 - DESPESAS CORRENTES</t>
  </si>
  <si>
    <t>2 - DESPESAS DE CAPITAL</t>
  </si>
  <si>
    <t xml:space="preserve">    PESSOAL E ENCARGOS SOCIAIS</t>
  </si>
  <si>
    <t xml:space="preserve">    </t>
  </si>
  <si>
    <t xml:space="preserve">    OUTRAS DESPESAS CORRENTES</t>
  </si>
  <si>
    <t xml:space="preserve">     INVESTIMENTOS</t>
  </si>
  <si>
    <t>QUADRO IV</t>
  </si>
  <si>
    <t>DESPESAS</t>
  </si>
  <si>
    <t>DEMONSTRATIVO DAS RECEITAS ARRECADADAS COM AS DESPESAS REALIZADAS</t>
  </si>
  <si>
    <t>REALIZADAS</t>
  </si>
  <si>
    <t>RECEITAS</t>
  </si>
  <si>
    <t>ARRECADADAS</t>
  </si>
  <si>
    <t xml:space="preserve"> 1 - RECEITAS CORRENTES</t>
  </si>
  <si>
    <t xml:space="preserve"> 2 - RECEITAS DE CAPITAL</t>
  </si>
  <si>
    <t>TOTAL</t>
  </si>
  <si>
    <t xml:space="preserve"> 2 - DESPESAS DE CAPITAL</t>
  </si>
  <si>
    <t>DEMONSTRATIVO FINANCEIRO</t>
  </si>
  <si>
    <t>QUADRO V</t>
  </si>
  <si>
    <t>RECEITAS DE CAPITAL</t>
  </si>
  <si>
    <t>RECEITAS CORRENTES</t>
  </si>
  <si>
    <t>1 - ORÇAMENTÁRIAS</t>
  </si>
  <si>
    <t>2 - EXTRA ORÇAMENTÁRIA</t>
  </si>
  <si>
    <t xml:space="preserve"> DESPESAS CORRENTES</t>
  </si>
  <si>
    <t xml:space="preserve"> DESPESAS DE CAPITAL</t>
  </si>
  <si>
    <t xml:space="preserve">PARA  +  (-) </t>
  </si>
  <si>
    <t>PARA + (-)</t>
  </si>
  <si>
    <t xml:space="preserve">PARA + (-) </t>
  </si>
  <si>
    <r>
      <t xml:space="preserve">  </t>
    </r>
    <r>
      <rPr>
        <b/>
        <sz val="12"/>
        <rFont val="Arial"/>
        <family val="2"/>
      </rPr>
      <t>TOTAL PARA MENOS</t>
    </r>
  </si>
  <si>
    <t>DEPÓSITOS D. ORIGENS</t>
  </si>
  <si>
    <t>DEPÓSITO D. ORIGENS</t>
  </si>
  <si>
    <t>COMPARATIVO DA DESPESA FIXADA COM A REALIZADA</t>
  </si>
  <si>
    <t>TOTAL 1 + 2 + 3</t>
  </si>
  <si>
    <t xml:space="preserve">  SUPERÁVIT CORRENTE</t>
  </si>
  <si>
    <t>CONSIGNAÇÕES</t>
  </si>
  <si>
    <t>Receitas Extras Orçamentárias</t>
  </si>
  <si>
    <t>(-) Despesas Extras Orçamentárias</t>
  </si>
  <si>
    <t xml:space="preserve"> Resultado</t>
  </si>
  <si>
    <t>Resultado Extra Orçamentário</t>
  </si>
  <si>
    <t>(=) Superávit</t>
  </si>
  <si>
    <t>Receitas Correntes</t>
  </si>
  <si>
    <t>(-) Despesas Correntes</t>
  </si>
  <si>
    <t xml:space="preserve">    RECEITAS PATRIMONIAL</t>
  </si>
  <si>
    <t>SALDO DISPONÍVEL CONVENIOS/2010</t>
  </si>
  <si>
    <t>EXERCÍCIO 2011</t>
  </si>
  <si>
    <t>ORÇAMENTO DE 2011</t>
  </si>
  <si>
    <t>São Luís (MA), 31 de dezembro de 2011</t>
  </si>
  <si>
    <t>ANULAÇÃO</t>
  </si>
  <si>
    <r>
      <t>OBS: os percentuais foram calculados com referência ao ORÇAMENTO =</t>
    </r>
    <r>
      <rPr>
        <b/>
        <sz val="12"/>
        <color indexed="12"/>
        <rFont val="Arial"/>
        <family val="2"/>
      </rPr>
      <t xml:space="preserve"> R$264.851.534,00</t>
    </r>
  </si>
  <si>
    <t xml:space="preserve">     DEFICIT CORRENTE</t>
  </si>
  <si>
    <t>-16,50%</t>
  </si>
  <si>
    <t>RAP.2011 - A PAGAR/2012</t>
  </si>
  <si>
    <t>3 - SALDO/ EXERCÍCIO 2010/2011</t>
  </si>
  <si>
    <t>3 - SALDO/EXERCÍCIO 2011/2012</t>
  </si>
  <si>
    <t>RAP.2010 PAGO/2011</t>
  </si>
  <si>
    <t>Déficit corrente</t>
  </si>
  <si>
    <t>SALDO DISPONÍVEL CONVENIOS/2011</t>
  </si>
  <si>
    <t>Resultado extra orçamentário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</si>
</sst>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 val="singleAccounting"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2" xfId="0" applyFont="1" applyBorder="1" applyAlignment="1">
      <alignment/>
    </xf>
    <xf numFmtId="43" fontId="3" fillId="0" borderId="12" xfId="51" applyFont="1" applyBorder="1" applyAlignment="1">
      <alignment horizontal="center"/>
    </xf>
    <xf numFmtId="43" fontId="3" fillId="0" borderId="12" xfId="51" applyFont="1" applyBorder="1" applyAlignment="1">
      <alignment/>
    </xf>
    <xf numFmtId="43" fontId="0" fillId="0" borderId="12" xfId="51" applyFont="1" applyBorder="1" applyAlignment="1">
      <alignment/>
    </xf>
    <xf numFmtId="43" fontId="3" fillId="0" borderId="12" xfId="51" applyFont="1" applyBorder="1" applyAlignment="1">
      <alignment/>
    </xf>
    <xf numFmtId="10" fontId="3" fillId="0" borderId="12" xfId="0" applyNumberFormat="1" applyFont="1" applyBorder="1" applyAlignment="1">
      <alignment/>
    </xf>
    <xf numFmtId="10" fontId="3" fillId="0" borderId="12" xfId="0" applyNumberFormat="1" applyFont="1" applyBorder="1" applyAlignment="1">
      <alignment/>
    </xf>
    <xf numFmtId="10" fontId="0" fillId="0" borderId="12" xfId="0" applyNumberFormat="1" applyBorder="1" applyAlignment="1">
      <alignment/>
    </xf>
    <xf numFmtId="10" fontId="3" fillId="0" borderId="12" xfId="0" applyNumberFormat="1" applyFont="1" applyBorder="1" applyAlignment="1">
      <alignment horizontal="center"/>
    </xf>
    <xf numFmtId="10" fontId="3" fillId="0" borderId="15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43" fontId="3" fillId="0" borderId="15" xfId="51" applyFont="1" applyBorder="1" applyAlignment="1">
      <alignment/>
    </xf>
    <xf numFmtId="10" fontId="3" fillId="0" borderId="15" xfId="0" applyNumberFormat="1" applyFont="1" applyBorder="1" applyAlignment="1">
      <alignment/>
    </xf>
    <xf numFmtId="43" fontId="3" fillId="0" borderId="12" xfId="0" applyNumberFormat="1" applyFont="1" applyBorder="1" applyAlignment="1">
      <alignment/>
    </xf>
    <xf numFmtId="43" fontId="3" fillId="0" borderId="15" xfId="0" applyNumberFormat="1" applyFont="1" applyBorder="1" applyAlignment="1">
      <alignment/>
    </xf>
    <xf numFmtId="43" fontId="3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43" fontId="6" fillId="0" borderId="15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0" fontId="3" fillId="0" borderId="1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43" fontId="0" fillId="0" borderId="11" xfId="5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24" xfId="5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43" fontId="5" fillId="0" borderId="12" xfId="51" applyFont="1" applyBorder="1" applyAlignment="1">
      <alignment/>
    </xf>
    <xf numFmtId="43" fontId="1" fillId="0" borderId="16" xfId="51" applyFont="1" applyBorder="1" applyAlignment="1">
      <alignment/>
    </xf>
    <xf numFmtId="43" fontId="1" fillId="0" borderId="14" xfId="51" applyFont="1" applyBorder="1" applyAlignment="1">
      <alignment/>
    </xf>
    <xf numFmtId="43" fontId="5" fillId="0" borderId="12" xfId="0" applyNumberFormat="1" applyFont="1" applyBorder="1" applyAlignment="1">
      <alignment/>
    </xf>
    <xf numFmtId="43" fontId="5" fillId="0" borderId="12" xfId="51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5" xfId="51" applyFont="1" applyBorder="1" applyAlignment="1">
      <alignment/>
    </xf>
    <xf numFmtId="43" fontId="0" fillId="0" borderId="0" xfId="51" applyFont="1" applyAlignment="1">
      <alignment/>
    </xf>
    <xf numFmtId="43" fontId="7" fillId="0" borderId="0" xfId="51" applyFont="1" applyAlignment="1">
      <alignment/>
    </xf>
    <xf numFmtId="43" fontId="8" fillId="0" borderId="0" xfId="51" applyFont="1" applyAlignment="1">
      <alignment/>
    </xf>
    <xf numFmtId="0" fontId="1" fillId="0" borderId="0" xfId="0" applyFont="1" applyBorder="1" applyAlignment="1">
      <alignment/>
    </xf>
    <xf numFmtId="43" fontId="1" fillId="0" borderId="0" xfId="51" applyFont="1" applyBorder="1" applyAlignment="1">
      <alignment/>
    </xf>
    <xf numFmtId="0" fontId="6" fillId="0" borderId="0" xfId="0" applyFont="1" applyAlignment="1">
      <alignment/>
    </xf>
    <xf numFmtId="43" fontId="0" fillId="0" borderId="12" xfId="0" applyNumberFormat="1" applyBorder="1" applyAlignment="1">
      <alignment/>
    </xf>
    <xf numFmtId="43" fontId="2" fillId="0" borderId="0" xfId="51" applyFont="1" applyAlignment="1">
      <alignment/>
    </xf>
    <xf numFmtId="9" fontId="2" fillId="0" borderId="0" xfId="51" applyNumberFormat="1" applyFont="1" applyAlignment="1">
      <alignment/>
    </xf>
    <xf numFmtId="43" fontId="3" fillId="0" borderId="0" xfId="51" applyFont="1" applyBorder="1" applyAlignment="1">
      <alignment horizontal="center"/>
    </xf>
    <xf numFmtId="43" fontId="0" fillId="0" borderId="0" xfId="51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51" applyFont="1" applyBorder="1" applyAlignment="1">
      <alignment/>
    </xf>
    <xf numFmtId="43" fontId="3" fillId="0" borderId="0" xfId="51" applyFont="1" applyAlignment="1">
      <alignment/>
    </xf>
    <xf numFmtId="43" fontId="6" fillId="0" borderId="15" xfId="51" applyFont="1" applyBorder="1" applyAlignment="1">
      <alignment/>
    </xf>
    <xf numFmtId="43" fontId="10" fillId="0" borderId="15" xfId="51" applyFont="1" applyBorder="1" applyAlignment="1">
      <alignment/>
    </xf>
    <xf numFmtId="43" fontId="9" fillId="0" borderId="15" xfId="51" applyFont="1" applyBorder="1" applyAlignment="1">
      <alignment/>
    </xf>
    <xf numFmtId="43" fontId="10" fillId="0" borderId="15" xfId="51" applyFont="1" applyBorder="1" applyAlignment="1">
      <alignment/>
    </xf>
    <xf numFmtId="43" fontId="10" fillId="0" borderId="12" xfId="51" applyFont="1" applyBorder="1" applyAlignment="1">
      <alignment horizontal="center"/>
    </xf>
    <xf numFmtId="10" fontId="6" fillId="0" borderId="15" xfId="0" applyNumberFormat="1" applyFont="1" applyBorder="1" applyAlignment="1">
      <alignment/>
    </xf>
    <xf numFmtId="10" fontId="6" fillId="0" borderId="15" xfId="0" applyNumberFormat="1" applyFont="1" applyBorder="1" applyAlignment="1">
      <alignment horizontal="center"/>
    </xf>
    <xf numFmtId="43" fontId="0" fillId="0" borderId="25" xfId="51" applyFont="1" applyBorder="1" applyAlignment="1">
      <alignment/>
    </xf>
    <xf numFmtId="43" fontId="8" fillId="0" borderId="25" xfId="51" applyFont="1" applyBorder="1" applyAlignment="1">
      <alignment/>
    </xf>
    <xf numFmtId="43" fontId="7" fillId="0" borderId="25" xfId="51" applyFont="1" applyBorder="1" applyAlignment="1">
      <alignment/>
    </xf>
    <xf numFmtId="43" fontId="11" fillId="0" borderId="0" xfId="51" applyFont="1" applyAlignment="1">
      <alignment/>
    </xf>
    <xf numFmtId="0" fontId="12" fillId="0" borderId="12" xfId="0" applyFont="1" applyBorder="1" applyAlignment="1">
      <alignment/>
    </xf>
    <xf numFmtId="43" fontId="8" fillId="0" borderId="0" xfId="51" applyFont="1" applyAlignment="1">
      <alignment/>
    </xf>
    <xf numFmtId="0" fontId="0" fillId="0" borderId="0" xfId="0" applyFont="1" applyAlignment="1">
      <alignment/>
    </xf>
    <xf numFmtId="43" fontId="13" fillId="0" borderId="0" xfId="51" applyFont="1" applyAlignment="1">
      <alignment/>
    </xf>
    <xf numFmtId="43" fontId="1" fillId="0" borderId="25" xfId="51" applyFont="1" applyBorder="1" applyAlignment="1">
      <alignment/>
    </xf>
    <xf numFmtId="0" fontId="1" fillId="0" borderId="26" xfId="0" applyFont="1" applyBorder="1" applyAlignment="1">
      <alignment horizontal="center"/>
    </xf>
    <xf numFmtId="43" fontId="5" fillId="0" borderId="26" xfId="51" applyFont="1" applyBorder="1" applyAlignment="1">
      <alignment/>
    </xf>
    <xf numFmtId="9" fontId="0" fillId="0" borderId="0" xfId="0" applyNumberFormat="1" applyAlignment="1">
      <alignment/>
    </xf>
    <xf numFmtId="9" fontId="3" fillId="0" borderId="12" xfId="49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10" sqref="E10:E11"/>
    </sheetView>
  </sheetViews>
  <sheetFormatPr defaultColWidth="9.140625" defaultRowHeight="12.75"/>
  <cols>
    <col min="1" max="1" width="44.28125" style="0" customWidth="1"/>
    <col min="2" max="2" width="45.421875" style="0" customWidth="1"/>
    <col min="3" max="3" width="40.8515625" style="0" customWidth="1"/>
    <col min="5" max="5" width="14.7109375" style="0" customWidth="1"/>
  </cols>
  <sheetData>
    <row r="1" spans="1:2" ht="18">
      <c r="A1" s="56" t="s">
        <v>5</v>
      </c>
      <c r="B1" s="56"/>
    </row>
    <row r="2" spans="1:9" ht="18">
      <c r="A2" s="56" t="s">
        <v>6</v>
      </c>
      <c r="B2" s="56"/>
      <c r="C2" s="7" t="s">
        <v>2</v>
      </c>
      <c r="I2" s="1"/>
    </row>
    <row r="3" spans="1:5" ht="18">
      <c r="A3" s="56" t="s">
        <v>75</v>
      </c>
      <c r="B3" s="56"/>
      <c r="E3" s="71"/>
    </row>
    <row r="4" ht="12.75">
      <c r="E4" s="71"/>
    </row>
    <row r="5" spans="2:5" ht="18">
      <c r="B5" s="7" t="s">
        <v>76</v>
      </c>
      <c r="E5" s="71"/>
    </row>
    <row r="6" spans="2:5" ht="13.5" thickBot="1">
      <c r="B6" s="1"/>
      <c r="E6" s="71"/>
    </row>
    <row r="7" spans="1:5" ht="13.5" thickTop="1">
      <c r="A7" s="4"/>
      <c r="B7" s="4"/>
      <c r="C7" s="4"/>
      <c r="E7" s="71"/>
    </row>
    <row r="8" spans="1:5" ht="18">
      <c r="A8" s="8" t="s">
        <v>0</v>
      </c>
      <c r="B8" s="8"/>
      <c r="C8" s="8" t="s">
        <v>0</v>
      </c>
      <c r="E8" s="71"/>
    </row>
    <row r="9" spans="1:5" ht="18">
      <c r="A9" s="8" t="s">
        <v>1</v>
      </c>
      <c r="B9" s="54" t="s">
        <v>78</v>
      </c>
      <c r="C9" s="8" t="s">
        <v>3</v>
      </c>
      <c r="E9" s="71"/>
    </row>
    <row r="10" spans="1:5" ht="13.5" thickBot="1">
      <c r="A10" s="6"/>
      <c r="B10" s="6"/>
      <c r="C10" s="6"/>
      <c r="E10" s="71"/>
    </row>
    <row r="11" spans="1:5" ht="13.5" thickTop="1">
      <c r="A11" s="52"/>
      <c r="B11" s="52"/>
      <c r="C11" s="52"/>
      <c r="E11" s="71"/>
    </row>
    <row r="12" spans="1:5" ht="12.75">
      <c r="A12" s="24"/>
      <c r="B12" s="24"/>
      <c r="C12" s="24"/>
      <c r="E12" s="71"/>
    </row>
    <row r="13" spans="1:5" ht="12.75">
      <c r="A13" s="24"/>
      <c r="B13" s="24"/>
      <c r="C13" s="24"/>
      <c r="E13" s="71"/>
    </row>
    <row r="14" spans="1:5" ht="18">
      <c r="A14" s="24"/>
      <c r="B14" s="53"/>
      <c r="C14" s="24"/>
      <c r="E14" s="71"/>
    </row>
    <row r="15" spans="1:5" ht="18">
      <c r="A15" s="53">
        <v>264851534</v>
      </c>
      <c r="B15" s="53">
        <f>A15-C15</f>
        <v>68820168.12</v>
      </c>
      <c r="C15" s="53">
        <v>196031365.88</v>
      </c>
      <c r="E15" s="71"/>
    </row>
    <row r="16" spans="1:5" ht="12.75">
      <c r="A16" s="24"/>
      <c r="B16" s="24"/>
      <c r="C16" s="24"/>
      <c r="E16" s="71"/>
    </row>
    <row r="17" spans="1:5" ht="12.75">
      <c r="A17" s="24"/>
      <c r="B17" s="24"/>
      <c r="C17" s="24"/>
      <c r="E17" s="71"/>
    </row>
    <row r="18" spans="1:5" ht="12.75">
      <c r="A18" s="24"/>
      <c r="B18" s="24"/>
      <c r="C18" s="24"/>
      <c r="E18" s="71"/>
    </row>
    <row r="19" spans="1:5" ht="12.75">
      <c r="A19" s="24"/>
      <c r="B19" s="24"/>
      <c r="C19" s="24"/>
      <c r="E19" s="71"/>
    </row>
    <row r="20" spans="1:5" ht="18.75" thickBot="1">
      <c r="A20" s="55">
        <f>SUM(A15:A19)</f>
        <v>264851534</v>
      </c>
      <c r="B20" s="55">
        <f>SUM(B14:B19)</f>
        <v>68820168.12</v>
      </c>
      <c r="C20" s="55">
        <f>SUM(C15:C19)</f>
        <v>196031365.88</v>
      </c>
      <c r="E20" s="71"/>
    </row>
    <row r="21" ht="13.5" thickTop="1"/>
    <row r="22" ht="12.75">
      <c r="B22" t="s">
        <v>77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A46">
      <selection activeCell="D38" sqref="D38"/>
    </sheetView>
  </sheetViews>
  <sheetFormatPr defaultColWidth="9.140625" defaultRowHeight="12.75"/>
  <cols>
    <col min="1" max="1" width="41.00390625" style="0" customWidth="1"/>
    <col min="2" max="2" width="21.00390625" style="0" customWidth="1"/>
    <col min="3" max="3" width="10.421875" style="0" customWidth="1"/>
    <col min="4" max="4" width="19.8515625" style="0" customWidth="1"/>
    <col min="5" max="5" width="10.140625" style="0" customWidth="1"/>
    <col min="6" max="6" width="18.28125" style="0" customWidth="1"/>
    <col min="7" max="7" width="12.421875" style="0" customWidth="1"/>
    <col min="8" max="8" width="14.57421875" style="0" customWidth="1"/>
    <col min="9" max="9" width="7.57421875" style="0" customWidth="1"/>
    <col min="10" max="10" width="16.421875" style="0" customWidth="1"/>
    <col min="11" max="11" width="11.57421875" style="0" customWidth="1"/>
  </cols>
  <sheetData>
    <row r="2" spans="1:7" ht="15">
      <c r="A2" s="10" t="s">
        <v>5</v>
      </c>
      <c r="B2" s="10"/>
      <c r="C2" s="10"/>
      <c r="D2" s="10"/>
      <c r="E2" s="10"/>
      <c r="F2" s="9" t="s">
        <v>4</v>
      </c>
      <c r="G2" s="9"/>
    </row>
    <row r="3" spans="1:7" ht="15">
      <c r="A3" s="10" t="s">
        <v>6</v>
      </c>
      <c r="B3" s="10"/>
      <c r="C3" s="10"/>
      <c r="D3" s="10"/>
      <c r="E3" s="10"/>
      <c r="F3" s="10"/>
      <c r="G3" s="10"/>
    </row>
    <row r="4" spans="1:7" ht="15">
      <c r="A4" s="10" t="s">
        <v>75</v>
      </c>
      <c r="B4" s="10"/>
      <c r="C4" s="10"/>
      <c r="D4" s="10"/>
      <c r="E4" s="10"/>
      <c r="F4" s="10"/>
      <c r="G4" s="10"/>
    </row>
    <row r="5" spans="1:7" ht="15.75">
      <c r="A5" s="10"/>
      <c r="B5" s="76" t="s">
        <v>7</v>
      </c>
      <c r="C5" s="10"/>
      <c r="D5" s="10"/>
      <c r="E5" s="10"/>
      <c r="F5" s="10"/>
      <c r="G5" s="10"/>
    </row>
    <row r="6" spans="1:7" ht="15">
      <c r="A6" s="10"/>
      <c r="B6" s="10"/>
      <c r="C6" s="10"/>
      <c r="D6" s="10"/>
      <c r="E6" s="10"/>
      <c r="F6" s="10"/>
      <c r="G6" s="10"/>
    </row>
    <row r="7" spans="1:11" ht="15">
      <c r="A7" s="13" t="s">
        <v>8</v>
      </c>
      <c r="B7" s="13" t="s">
        <v>10</v>
      </c>
      <c r="C7" s="13" t="s">
        <v>12</v>
      </c>
      <c r="D7" s="13" t="s">
        <v>13</v>
      </c>
      <c r="E7" s="13" t="s">
        <v>12</v>
      </c>
      <c r="F7" s="13" t="s">
        <v>15</v>
      </c>
      <c r="G7" s="13" t="s">
        <v>12</v>
      </c>
      <c r="H7" s="78"/>
      <c r="I7" s="78"/>
      <c r="J7" s="78"/>
      <c r="K7" s="71"/>
    </row>
    <row r="8" spans="1:11" ht="15">
      <c r="A8" s="14" t="s">
        <v>9</v>
      </c>
      <c r="B8" s="14" t="s">
        <v>11</v>
      </c>
      <c r="C8" s="14" t="s">
        <v>10</v>
      </c>
      <c r="D8" s="14" t="s">
        <v>11</v>
      </c>
      <c r="E8" s="14" t="s">
        <v>14</v>
      </c>
      <c r="F8" s="14" t="s">
        <v>56</v>
      </c>
      <c r="G8" s="14" t="s">
        <v>57</v>
      </c>
      <c r="H8" s="78"/>
      <c r="I8" s="78"/>
      <c r="J8" s="78"/>
      <c r="K8" s="71"/>
    </row>
    <row r="9" spans="1:11" ht="15">
      <c r="A9" s="15"/>
      <c r="B9" s="22"/>
      <c r="C9" s="15"/>
      <c r="D9" s="22"/>
      <c r="E9" s="15"/>
      <c r="F9" s="22"/>
      <c r="G9" s="15"/>
      <c r="H9" s="78"/>
      <c r="I9" s="78"/>
      <c r="J9" s="78"/>
      <c r="K9" s="71"/>
    </row>
    <row r="10" spans="1:11" ht="15.75">
      <c r="A10" s="16" t="s">
        <v>16</v>
      </c>
      <c r="B10" s="23"/>
      <c r="C10" s="17"/>
      <c r="D10" s="23"/>
      <c r="E10" s="17"/>
      <c r="F10" s="23"/>
      <c r="G10" s="17"/>
      <c r="H10" s="78"/>
      <c r="I10" s="78"/>
      <c r="J10" s="78"/>
      <c r="K10" s="71"/>
    </row>
    <row r="11" spans="1:11" ht="15">
      <c r="A11" s="17" t="s">
        <v>73</v>
      </c>
      <c r="B11" s="23">
        <v>0</v>
      </c>
      <c r="C11" s="26"/>
      <c r="D11" s="23">
        <v>1689709.73</v>
      </c>
      <c r="E11" s="26"/>
      <c r="F11" s="23">
        <f>D11-B11</f>
        <v>1689709.73</v>
      </c>
      <c r="G11" s="31"/>
      <c r="H11" s="78"/>
      <c r="I11" s="79"/>
      <c r="J11" s="80"/>
      <c r="K11" s="71"/>
    </row>
    <row r="12" spans="1:11" ht="15">
      <c r="A12" s="17" t="s">
        <v>21</v>
      </c>
      <c r="B12" s="23">
        <v>3466333</v>
      </c>
      <c r="C12" s="26">
        <v>0.013</v>
      </c>
      <c r="D12" s="23">
        <v>1266754.72</v>
      </c>
      <c r="E12" s="26"/>
      <c r="F12" s="23">
        <f>D12-B12</f>
        <v>-2199578.2800000003</v>
      </c>
      <c r="G12" s="31"/>
      <c r="H12" s="78"/>
      <c r="I12" s="78"/>
      <c r="J12" s="80"/>
      <c r="K12" s="71"/>
    </row>
    <row r="13" spans="1:11" ht="15">
      <c r="A13" s="17" t="s">
        <v>22</v>
      </c>
      <c r="B13" s="23">
        <v>212460270</v>
      </c>
      <c r="C13" s="26">
        <v>0.8022</v>
      </c>
      <c r="D13" s="23">
        <v>171755797.71</v>
      </c>
      <c r="E13" s="26"/>
      <c r="F13" s="23">
        <f>D13-B13</f>
        <v>-40704472.28999999</v>
      </c>
      <c r="G13" s="31"/>
      <c r="H13" s="78"/>
      <c r="I13" s="79"/>
      <c r="J13" s="80"/>
      <c r="K13" s="71"/>
    </row>
    <row r="14" spans="1:11" ht="15">
      <c r="A14" s="17" t="s">
        <v>23</v>
      </c>
      <c r="B14" s="23">
        <v>15745596</v>
      </c>
      <c r="C14" s="26">
        <v>0.0595</v>
      </c>
      <c r="D14" s="23">
        <v>5357102.14</v>
      </c>
      <c r="E14" s="26"/>
      <c r="F14" s="23">
        <f>D14-B14</f>
        <v>-10388493.86</v>
      </c>
      <c r="G14" s="31"/>
      <c r="H14" s="78"/>
      <c r="I14" s="78"/>
      <c r="J14" s="78"/>
      <c r="K14" s="71"/>
    </row>
    <row r="15" spans="1:11" ht="15.75">
      <c r="A15" s="69" t="s">
        <v>17</v>
      </c>
      <c r="B15" s="85">
        <f>SUM(B10:B14)</f>
        <v>231672199</v>
      </c>
      <c r="C15" s="90">
        <f>SUM(C12:C14)</f>
        <v>0.8747</v>
      </c>
      <c r="D15" s="85">
        <f>SUM(D11:D14)</f>
        <v>180069364.29999998</v>
      </c>
      <c r="E15" s="90">
        <v>0.68</v>
      </c>
      <c r="F15" s="70">
        <f>SUM(F11:F14)</f>
        <v>-51602834.69999999</v>
      </c>
      <c r="G15" s="91">
        <v>-0.195</v>
      </c>
      <c r="H15" s="78"/>
      <c r="I15" s="79"/>
      <c r="J15" s="78"/>
      <c r="K15" s="71"/>
    </row>
    <row r="16" spans="1:11" ht="15">
      <c r="A16" s="17"/>
      <c r="B16" s="23"/>
      <c r="C16" s="17"/>
      <c r="D16" s="23"/>
      <c r="E16" s="17"/>
      <c r="F16" s="23"/>
      <c r="G16" s="17"/>
      <c r="H16" s="78"/>
      <c r="I16" s="78"/>
      <c r="J16" s="78"/>
      <c r="K16" s="71"/>
    </row>
    <row r="17" spans="1:11" ht="15.75">
      <c r="A17" s="16" t="s">
        <v>18</v>
      </c>
      <c r="B17" s="23"/>
      <c r="C17" s="17"/>
      <c r="D17" s="23"/>
      <c r="E17" s="17"/>
      <c r="F17" s="23"/>
      <c r="G17" s="17"/>
      <c r="H17" s="78"/>
      <c r="I17" s="79"/>
      <c r="J17" s="78"/>
      <c r="K17" s="71"/>
    </row>
    <row r="18" spans="1:11" ht="15">
      <c r="A18" s="17" t="s">
        <v>24</v>
      </c>
      <c r="B18" s="23">
        <v>0</v>
      </c>
      <c r="C18" s="26"/>
      <c r="D18" s="23">
        <v>0</v>
      </c>
      <c r="E18" s="26"/>
      <c r="F18" s="23">
        <f>-B18</f>
        <v>0</v>
      </c>
      <c r="G18" s="15"/>
      <c r="H18" s="78"/>
      <c r="I18" s="79"/>
      <c r="J18" s="78"/>
      <c r="K18" s="71"/>
    </row>
    <row r="19" spans="1:11" ht="15">
      <c r="A19" s="17" t="s">
        <v>25</v>
      </c>
      <c r="B19" s="23">
        <v>26208330</v>
      </c>
      <c r="C19" s="26">
        <v>0.099</v>
      </c>
      <c r="D19" s="23">
        <v>14256737.49</v>
      </c>
      <c r="E19" s="26"/>
      <c r="F19" s="23">
        <f>D19-B19</f>
        <v>-11951592.51</v>
      </c>
      <c r="G19" s="31"/>
      <c r="H19" s="78"/>
      <c r="I19" s="79"/>
      <c r="J19" s="78"/>
      <c r="K19" s="71"/>
    </row>
    <row r="20" spans="1:11" ht="15">
      <c r="A20" s="17" t="s">
        <v>26</v>
      </c>
      <c r="B20" s="23">
        <v>6971005</v>
      </c>
      <c r="C20" s="26">
        <v>0.0263</v>
      </c>
      <c r="D20" s="23">
        <v>1705264.09</v>
      </c>
      <c r="E20" s="26"/>
      <c r="F20" s="23">
        <f>D20-B20</f>
        <v>-5265740.91</v>
      </c>
      <c r="G20" s="15"/>
      <c r="H20" s="78"/>
      <c r="I20" s="78"/>
      <c r="J20" s="78"/>
      <c r="K20" s="71"/>
    </row>
    <row r="21" spans="1:11" ht="15">
      <c r="A21" s="17"/>
      <c r="B21" s="23"/>
      <c r="C21" s="17"/>
      <c r="D21" s="23"/>
      <c r="E21" s="17"/>
      <c r="F21" s="23"/>
      <c r="G21" s="17"/>
      <c r="H21" s="78"/>
      <c r="I21" s="78"/>
      <c r="J21" s="78"/>
      <c r="K21" s="71"/>
    </row>
    <row r="22" spans="1:11" ht="15.75">
      <c r="A22" s="69" t="s">
        <v>19</v>
      </c>
      <c r="B22" s="85">
        <f>SUM(B18:B21)</f>
        <v>33179335</v>
      </c>
      <c r="C22" s="90">
        <f>SUM(C19:C21)</f>
        <v>0.1253</v>
      </c>
      <c r="D22" s="85">
        <f>SUM(D19:D21)</f>
        <v>15962001.58</v>
      </c>
      <c r="E22" s="90">
        <v>0.06</v>
      </c>
      <c r="F22" s="70">
        <f>SUM(F18:F21)</f>
        <v>-17217333.42</v>
      </c>
      <c r="G22" s="91">
        <v>-0.065</v>
      </c>
      <c r="H22" s="78"/>
      <c r="I22" s="78"/>
      <c r="J22" s="78"/>
      <c r="K22" s="71"/>
    </row>
    <row r="23" spans="1:11" ht="15">
      <c r="A23" s="17"/>
      <c r="B23" s="23"/>
      <c r="C23" s="17"/>
      <c r="D23" s="23"/>
      <c r="E23" s="17"/>
      <c r="F23" s="23"/>
      <c r="G23" s="17"/>
      <c r="H23" s="78"/>
      <c r="I23" s="78"/>
      <c r="J23" s="78"/>
      <c r="K23" s="71"/>
    </row>
    <row r="24" spans="1:11" ht="15.75">
      <c r="A24" s="69" t="s">
        <v>20</v>
      </c>
      <c r="B24" s="88">
        <f>B15+B22</f>
        <v>264851534</v>
      </c>
      <c r="C24" s="90">
        <f>C15+C22</f>
        <v>1</v>
      </c>
      <c r="D24" s="88">
        <f>D15+D22</f>
        <v>196031365.88</v>
      </c>
      <c r="E24" s="90">
        <f>SUM(E15:E23)</f>
        <v>0.74</v>
      </c>
      <c r="F24" s="70">
        <f>F15+F22</f>
        <v>-68820168.11999999</v>
      </c>
      <c r="G24" s="91">
        <f>SUM(G15:G23)</f>
        <v>-0.26</v>
      </c>
      <c r="H24" s="78"/>
      <c r="I24" s="78"/>
      <c r="J24" s="78"/>
      <c r="K24" s="71"/>
    </row>
    <row r="25" spans="1:11" ht="15">
      <c r="A25" s="17"/>
      <c r="B25" s="17"/>
      <c r="C25" s="17"/>
      <c r="D25" s="17"/>
      <c r="E25" s="17"/>
      <c r="F25" s="17"/>
      <c r="G25" s="17"/>
      <c r="H25" s="78"/>
      <c r="I25" s="78"/>
      <c r="J25" s="78"/>
      <c r="K25" s="71"/>
    </row>
    <row r="26" spans="1:11" ht="15">
      <c r="A26" s="17"/>
      <c r="B26" s="17"/>
      <c r="C26" s="17"/>
      <c r="D26" s="23"/>
      <c r="E26" s="17"/>
      <c r="F26" s="26"/>
      <c r="G26" s="17"/>
      <c r="H26" s="78"/>
      <c r="I26" s="78"/>
      <c r="J26" s="78"/>
      <c r="K26" s="71"/>
    </row>
    <row r="27" spans="1:11" ht="12.75">
      <c r="A27" s="5"/>
      <c r="B27" s="5"/>
      <c r="C27" s="5"/>
      <c r="D27" s="24"/>
      <c r="E27" s="5"/>
      <c r="F27" s="24"/>
      <c r="G27" s="28"/>
      <c r="H27" s="78"/>
      <c r="I27" s="78"/>
      <c r="J27" s="78"/>
      <c r="K27" s="71"/>
    </row>
    <row r="28" spans="1:11" ht="12.75">
      <c r="A28" s="5"/>
      <c r="B28" s="24"/>
      <c r="C28" s="5"/>
      <c r="D28" s="24"/>
      <c r="E28" s="5"/>
      <c r="F28" s="24"/>
      <c r="G28" s="28"/>
      <c r="H28" s="78"/>
      <c r="I28" s="78"/>
      <c r="J28" s="78"/>
      <c r="K28" s="71"/>
    </row>
    <row r="29" spans="1:11" ht="12.75">
      <c r="A29" s="5"/>
      <c r="B29" s="5"/>
      <c r="C29" s="5"/>
      <c r="D29" s="24"/>
      <c r="E29" s="5"/>
      <c r="F29" s="24"/>
      <c r="G29" s="28"/>
      <c r="H29" s="78"/>
      <c r="I29" s="78"/>
      <c r="J29" s="78"/>
      <c r="K29" s="71"/>
    </row>
    <row r="30" spans="1:11" ht="12.75">
      <c r="A30" s="5"/>
      <c r="B30" s="5"/>
      <c r="C30" s="5"/>
      <c r="D30" s="77"/>
      <c r="E30" s="5"/>
      <c r="F30" s="5"/>
      <c r="G30" s="5"/>
      <c r="H30" s="78"/>
      <c r="I30" s="78"/>
      <c r="J30" s="78"/>
      <c r="K30" s="71"/>
    </row>
    <row r="31" spans="1:11" ht="12.75">
      <c r="A31" s="5"/>
      <c r="B31" s="5"/>
      <c r="C31" s="5"/>
      <c r="D31" s="5"/>
      <c r="E31" s="5"/>
      <c r="F31" s="5"/>
      <c r="G31" s="5"/>
      <c r="H31" s="78"/>
      <c r="I31" s="78"/>
      <c r="J31" s="78"/>
      <c r="K31" s="71"/>
    </row>
    <row r="32" spans="1:11" ht="12.75">
      <c r="A32" s="11"/>
      <c r="B32" s="11"/>
      <c r="C32" s="11"/>
      <c r="D32" s="11"/>
      <c r="E32" s="11"/>
      <c r="F32" s="11"/>
      <c r="G32" s="11"/>
      <c r="H32" s="78"/>
      <c r="I32" s="78"/>
      <c r="J32" s="78"/>
      <c r="K32" s="71"/>
    </row>
    <row r="33" spans="8:11" ht="12.75">
      <c r="H33" s="71"/>
      <c r="I33" s="71"/>
      <c r="J33" s="71"/>
      <c r="K33" s="71"/>
    </row>
    <row r="34" spans="2:4" ht="12.75">
      <c r="B34" s="71"/>
      <c r="C34" s="103"/>
      <c r="D34" s="71"/>
    </row>
    <row r="35" ht="12.75">
      <c r="B35" s="71"/>
    </row>
    <row r="36" ht="12.75">
      <c r="B36" s="71"/>
    </row>
    <row r="37" ht="12.75">
      <c r="B37" s="71"/>
    </row>
    <row r="38" spans="1:7" ht="15">
      <c r="A38" s="10" t="s">
        <v>5</v>
      </c>
      <c r="B38" s="10"/>
      <c r="C38" s="10"/>
      <c r="D38" s="10"/>
      <c r="E38" s="10"/>
      <c r="F38" s="9" t="s">
        <v>27</v>
      </c>
      <c r="G38" s="9"/>
    </row>
    <row r="39" spans="1:5" ht="15">
      <c r="A39" s="10" t="s">
        <v>6</v>
      </c>
      <c r="B39" s="10"/>
      <c r="C39" s="10"/>
      <c r="D39" s="10"/>
      <c r="E39" s="10"/>
    </row>
    <row r="40" spans="1:10" ht="15">
      <c r="A40" s="10" t="s">
        <v>75</v>
      </c>
      <c r="B40" s="10"/>
      <c r="C40" s="10"/>
      <c r="D40" s="10"/>
      <c r="E40" s="10"/>
      <c r="J40" s="71"/>
    </row>
    <row r="41" spans="1:10" ht="15.75">
      <c r="A41" s="10"/>
      <c r="B41" s="76" t="s">
        <v>62</v>
      </c>
      <c r="C41" s="10"/>
      <c r="D41" s="10"/>
      <c r="E41" s="10"/>
      <c r="J41" s="71"/>
    </row>
    <row r="42" spans="1:10" ht="15">
      <c r="A42" s="10"/>
      <c r="B42" s="10"/>
      <c r="C42" s="10"/>
      <c r="D42" s="10"/>
      <c r="E42" s="10"/>
      <c r="J42" s="71"/>
    </row>
    <row r="43" spans="1:10" ht="15">
      <c r="A43" s="13" t="s">
        <v>8</v>
      </c>
      <c r="B43" s="13" t="s">
        <v>28</v>
      </c>
      <c r="C43" s="13" t="s">
        <v>12</v>
      </c>
      <c r="D43" s="13" t="s">
        <v>30</v>
      </c>
      <c r="E43" s="13" t="s">
        <v>12</v>
      </c>
      <c r="F43" s="13" t="s">
        <v>15</v>
      </c>
      <c r="G43" s="13" t="s">
        <v>12</v>
      </c>
      <c r="J43" s="71"/>
    </row>
    <row r="44" spans="1:10" ht="15">
      <c r="A44" s="14" t="s">
        <v>9</v>
      </c>
      <c r="B44" s="14" t="s">
        <v>11</v>
      </c>
      <c r="C44" s="14" t="s">
        <v>29</v>
      </c>
      <c r="D44" s="14" t="s">
        <v>11</v>
      </c>
      <c r="E44" s="14" t="s">
        <v>31</v>
      </c>
      <c r="F44" s="14" t="s">
        <v>58</v>
      </c>
      <c r="G44" s="14" t="s">
        <v>57</v>
      </c>
      <c r="J44" s="71"/>
    </row>
    <row r="45" spans="1:10" ht="15">
      <c r="A45" s="15"/>
      <c r="B45" s="22"/>
      <c r="C45" s="15"/>
      <c r="D45" s="22"/>
      <c r="E45" s="15"/>
      <c r="F45" s="15"/>
      <c r="G45" s="15"/>
      <c r="H45" s="71"/>
      <c r="J45" s="71"/>
    </row>
    <row r="46" spans="1:10" ht="15.75">
      <c r="A46" s="16" t="s">
        <v>32</v>
      </c>
      <c r="B46" s="23"/>
      <c r="C46" s="17"/>
      <c r="D46" s="23"/>
      <c r="E46" s="17"/>
      <c r="F46" s="17"/>
      <c r="G46" s="17"/>
      <c r="H46" s="71"/>
      <c r="J46" s="71"/>
    </row>
    <row r="47" spans="1:10" ht="15">
      <c r="A47" s="17" t="s">
        <v>34</v>
      </c>
      <c r="B47" s="23"/>
      <c r="C47" s="17"/>
      <c r="D47" s="23">
        <v>112190045.58</v>
      </c>
      <c r="E47" s="26">
        <v>0.425</v>
      </c>
      <c r="F47" s="17"/>
      <c r="G47" s="17"/>
      <c r="H47" s="71"/>
      <c r="J47" s="71"/>
    </row>
    <row r="48" spans="1:10" ht="15">
      <c r="A48" s="17" t="s">
        <v>35</v>
      </c>
      <c r="B48" s="23">
        <f>B15</f>
        <v>231672199</v>
      </c>
      <c r="C48" s="26"/>
      <c r="D48" s="23"/>
      <c r="E48" s="17"/>
      <c r="F48" s="34">
        <f>D47+D49-B48</f>
        <v>-45240631.78</v>
      </c>
      <c r="G48" s="104" t="s">
        <v>81</v>
      </c>
      <c r="J48" s="71"/>
    </row>
    <row r="49" spans="1:10" ht="15">
      <c r="A49" s="17" t="s">
        <v>36</v>
      </c>
      <c r="B49" s="23"/>
      <c r="C49" s="17"/>
      <c r="D49" s="23">
        <v>74241521.64</v>
      </c>
      <c r="E49" s="26">
        <v>0.28</v>
      </c>
      <c r="F49" s="17"/>
      <c r="G49" s="17"/>
      <c r="J49" s="71"/>
    </row>
    <row r="50" spans="1:10" ht="12.75">
      <c r="A50" s="5"/>
      <c r="B50" s="24"/>
      <c r="C50" s="5"/>
      <c r="D50" s="24"/>
      <c r="E50" s="5"/>
      <c r="F50" s="5"/>
      <c r="G50" s="5"/>
      <c r="J50" s="71"/>
    </row>
    <row r="51" spans="1:10" ht="18">
      <c r="A51" s="20" t="s">
        <v>17</v>
      </c>
      <c r="B51" s="85">
        <f>SUM(B48:B50)</f>
        <v>231672199</v>
      </c>
      <c r="C51" s="90">
        <v>0.87</v>
      </c>
      <c r="D51" s="85">
        <f>SUM(D47:D50)</f>
        <v>186431567.22</v>
      </c>
      <c r="E51" s="90">
        <f>SUM(E47:E50)</f>
        <v>0.7050000000000001</v>
      </c>
      <c r="F51" s="39">
        <f>SUM(F48:F50)</f>
        <v>-45240631.78</v>
      </c>
      <c r="G51" s="104" t="s">
        <v>81</v>
      </c>
      <c r="J51" s="71"/>
    </row>
    <row r="52" spans="1:10" ht="12.75">
      <c r="A52" s="5"/>
      <c r="B52" s="24"/>
      <c r="C52" s="5"/>
      <c r="D52" s="24"/>
      <c r="E52" s="5"/>
      <c r="F52" s="5"/>
      <c r="G52" s="5"/>
      <c r="H52" s="78"/>
      <c r="J52" s="71"/>
    </row>
    <row r="53" spans="1:11" ht="15.75">
      <c r="A53" s="18" t="s">
        <v>33</v>
      </c>
      <c r="B53" s="25"/>
      <c r="C53" s="19"/>
      <c r="D53" s="25"/>
      <c r="E53" s="19"/>
      <c r="F53" s="19"/>
      <c r="G53" s="19"/>
      <c r="H53" s="71"/>
      <c r="J53" s="71"/>
      <c r="K53" s="82"/>
    </row>
    <row r="54" spans="1:10" ht="15">
      <c r="A54" s="19"/>
      <c r="B54" s="25"/>
      <c r="C54" s="19"/>
      <c r="D54" s="25"/>
      <c r="E54" s="19"/>
      <c r="F54" s="19"/>
      <c r="G54" s="19"/>
      <c r="J54" s="71"/>
    </row>
    <row r="55" spans="1:10" ht="15">
      <c r="A55" s="19" t="s">
        <v>37</v>
      </c>
      <c r="B55" s="25">
        <f>B22</f>
        <v>33179335</v>
      </c>
      <c r="C55" s="27"/>
      <c r="D55" s="25">
        <v>15962001.58</v>
      </c>
      <c r="E55" s="27">
        <v>0.06</v>
      </c>
      <c r="F55" s="36">
        <f>D55-B55</f>
        <v>-17217333.42</v>
      </c>
      <c r="G55" s="29">
        <v>-0.07</v>
      </c>
      <c r="J55" s="71"/>
    </row>
    <row r="56" spans="1:10" ht="15">
      <c r="A56" s="19"/>
      <c r="B56" s="25"/>
      <c r="C56" s="19"/>
      <c r="D56" s="25"/>
      <c r="E56" s="19"/>
      <c r="F56" s="19"/>
      <c r="G56" s="19"/>
      <c r="H56" s="71"/>
      <c r="J56" s="71"/>
    </row>
    <row r="57" spans="1:10" ht="15">
      <c r="A57" s="19"/>
      <c r="B57" s="25"/>
      <c r="C57" s="19"/>
      <c r="D57" s="25"/>
      <c r="E57" s="19"/>
      <c r="F57" s="19"/>
      <c r="G57" s="19"/>
      <c r="J57" s="71"/>
    </row>
    <row r="58" spans="1:10" ht="18">
      <c r="A58" s="20" t="s">
        <v>19</v>
      </c>
      <c r="B58" s="32">
        <f>SUM(B54:B57)</f>
        <v>33179335</v>
      </c>
      <c r="C58" s="33">
        <v>0.13</v>
      </c>
      <c r="D58" s="32">
        <f>SUM(D55:D57)</f>
        <v>15962001.58</v>
      </c>
      <c r="E58" s="33">
        <f>SUM(E55:E57)</f>
        <v>0.06</v>
      </c>
      <c r="F58" s="35">
        <f>SUM(F55:F57)</f>
        <v>-17217333.42</v>
      </c>
      <c r="G58" s="30">
        <v>-0.07</v>
      </c>
      <c r="J58" s="71"/>
    </row>
    <row r="59" spans="1:10" ht="15">
      <c r="A59" s="5"/>
      <c r="B59" s="24"/>
      <c r="C59" s="5"/>
      <c r="D59" s="24"/>
      <c r="E59" s="5"/>
      <c r="F59" s="17"/>
      <c r="G59" s="5"/>
      <c r="J59" s="71"/>
    </row>
    <row r="60" spans="1:11" ht="18">
      <c r="A60" s="20" t="s">
        <v>20</v>
      </c>
      <c r="B60" s="86">
        <f aca="true" t="shared" si="0" ref="B60:G60">B51+B58</f>
        <v>264851534</v>
      </c>
      <c r="C60" s="90">
        <f t="shared" si="0"/>
        <v>1</v>
      </c>
      <c r="D60" s="87">
        <f t="shared" si="0"/>
        <v>202393568.8</v>
      </c>
      <c r="E60" s="90">
        <f t="shared" si="0"/>
        <v>0.7650000000000001</v>
      </c>
      <c r="F60" s="39">
        <f t="shared" si="0"/>
        <v>-62457965.2</v>
      </c>
      <c r="G60" s="91">
        <f t="shared" si="0"/>
        <v>-0.23500000000000001</v>
      </c>
      <c r="J60" s="71"/>
      <c r="K60" s="71"/>
    </row>
    <row r="61" spans="1:10" ht="12.75">
      <c r="A61" s="5"/>
      <c r="B61" s="5"/>
      <c r="C61" s="5"/>
      <c r="D61" s="5"/>
      <c r="E61" s="5"/>
      <c r="F61" s="5"/>
      <c r="G61" s="5"/>
      <c r="J61" s="71"/>
    </row>
    <row r="62" spans="1:11" ht="15.75">
      <c r="A62" s="21" t="s">
        <v>64</v>
      </c>
      <c r="B62" s="5"/>
      <c r="C62" s="5"/>
      <c r="D62" s="5"/>
      <c r="E62" s="26"/>
      <c r="F62" s="89">
        <v>-6362202.92</v>
      </c>
      <c r="G62" s="31">
        <v>-0.025</v>
      </c>
      <c r="J62" s="71"/>
      <c r="K62" s="82"/>
    </row>
    <row r="63" spans="1:10" ht="12.75">
      <c r="A63" s="37"/>
      <c r="B63" s="5"/>
      <c r="C63" s="5"/>
      <c r="D63" s="5"/>
      <c r="E63" s="5"/>
      <c r="F63" s="5"/>
      <c r="G63" s="5"/>
      <c r="J63" s="71"/>
    </row>
    <row r="64" spans="1:10" ht="15.75">
      <c r="A64" s="38" t="s">
        <v>59</v>
      </c>
      <c r="B64" s="12"/>
      <c r="C64" s="12"/>
      <c r="D64" s="12"/>
      <c r="E64" s="33"/>
      <c r="F64" s="39">
        <f>SUM(F60:F63)</f>
        <v>-68820168.12</v>
      </c>
      <c r="G64" s="30">
        <f>G60+G62</f>
        <v>-0.26</v>
      </c>
      <c r="J64" s="71"/>
    </row>
    <row r="65" spans="1:7" ht="15">
      <c r="A65" s="40"/>
      <c r="B65" s="2"/>
      <c r="C65" s="2"/>
      <c r="D65" s="2"/>
      <c r="E65" s="50"/>
      <c r="F65" s="2"/>
      <c r="G65" s="41"/>
    </row>
    <row r="66" spans="1:7" ht="12.75">
      <c r="A66" s="42"/>
      <c r="B66" s="3"/>
      <c r="C66" s="3"/>
      <c r="D66" s="3"/>
      <c r="E66" s="51"/>
      <c r="F66" s="3"/>
      <c r="G66" s="43"/>
    </row>
    <row r="67" spans="1:7" ht="15.75">
      <c r="A67" s="44" t="s">
        <v>79</v>
      </c>
      <c r="B67" s="45"/>
      <c r="C67" s="46"/>
      <c r="D67" s="3"/>
      <c r="E67" s="51"/>
      <c r="F67" s="3"/>
      <c r="G67" s="43"/>
    </row>
    <row r="68" spans="1:7" ht="12.75">
      <c r="A68" s="47"/>
      <c r="B68" s="48"/>
      <c r="C68" s="48"/>
      <c r="D68" s="48"/>
      <c r="E68" s="48"/>
      <c r="F68" s="48"/>
      <c r="G68" s="49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0">
      <selection activeCell="D59" sqref="D59"/>
    </sheetView>
  </sheetViews>
  <sheetFormatPr defaultColWidth="9.140625" defaultRowHeight="12.75"/>
  <cols>
    <col min="1" max="1" width="38.28125" style="0" customWidth="1"/>
    <col min="2" max="2" width="27.00390625" style="0" customWidth="1"/>
    <col min="3" max="3" width="38.57421875" style="0" customWidth="1"/>
    <col min="4" max="4" width="25.8515625" style="0" customWidth="1"/>
    <col min="5" max="5" width="20.00390625" style="0" customWidth="1"/>
  </cols>
  <sheetData>
    <row r="1" spans="1:4" ht="18">
      <c r="A1" s="56" t="s">
        <v>5</v>
      </c>
      <c r="B1" s="56"/>
      <c r="C1" s="56"/>
      <c r="D1" s="56"/>
    </row>
    <row r="2" spans="1:4" ht="18">
      <c r="A2" s="56" t="s">
        <v>6</v>
      </c>
      <c r="B2" s="56"/>
      <c r="C2" s="56"/>
      <c r="D2" s="7" t="s">
        <v>38</v>
      </c>
    </row>
    <row r="3" spans="1:4" ht="18">
      <c r="A3" s="56" t="s">
        <v>75</v>
      </c>
      <c r="B3" s="56"/>
      <c r="C3" s="56"/>
      <c r="D3" s="56"/>
    </row>
    <row r="4" spans="1:4" ht="18">
      <c r="A4" s="56"/>
      <c r="B4" s="56"/>
      <c r="C4" s="56"/>
      <c r="D4" s="56"/>
    </row>
    <row r="5" spans="1:4" ht="18">
      <c r="A5" s="105" t="s">
        <v>40</v>
      </c>
      <c r="B5" s="105"/>
      <c r="C5" s="105"/>
      <c r="D5" s="105"/>
    </row>
    <row r="6" spans="1:4" ht="18">
      <c r="A6" s="56"/>
      <c r="B6" s="56"/>
      <c r="C6" s="56"/>
      <c r="D6" s="56"/>
    </row>
    <row r="7" spans="1:4" ht="18">
      <c r="A7" s="58"/>
      <c r="B7" s="58"/>
      <c r="C7" s="58"/>
      <c r="D7" s="58"/>
    </row>
    <row r="8" spans="1:4" ht="18">
      <c r="A8" s="8" t="s">
        <v>8</v>
      </c>
      <c r="B8" s="8" t="s">
        <v>42</v>
      </c>
      <c r="C8" s="8" t="s">
        <v>8</v>
      </c>
      <c r="D8" s="8" t="s">
        <v>39</v>
      </c>
    </row>
    <row r="9" spans="1:4" ht="18">
      <c r="A9" s="8"/>
      <c r="B9" s="8" t="s">
        <v>43</v>
      </c>
      <c r="C9" s="8"/>
      <c r="D9" s="8" t="s">
        <v>41</v>
      </c>
    </row>
    <row r="10" spans="1:4" ht="18">
      <c r="A10" s="59"/>
      <c r="B10" s="59"/>
      <c r="C10" s="59"/>
      <c r="D10" s="59"/>
    </row>
    <row r="11" spans="1:4" ht="18">
      <c r="A11" s="61"/>
      <c r="B11" s="53"/>
      <c r="C11" s="61"/>
      <c r="D11" s="53"/>
    </row>
    <row r="12" spans="1:4" ht="18">
      <c r="A12" s="61"/>
      <c r="B12" s="53"/>
      <c r="C12" s="61"/>
      <c r="D12" s="53"/>
    </row>
    <row r="13" spans="1:4" ht="18">
      <c r="A13" s="61" t="s">
        <v>44</v>
      </c>
      <c r="B13" s="53">
        <v>180069364.3</v>
      </c>
      <c r="C13" s="61" t="s">
        <v>32</v>
      </c>
      <c r="D13" s="53">
        <v>186431567.22</v>
      </c>
    </row>
    <row r="14" spans="1:4" ht="18">
      <c r="A14" s="60"/>
      <c r="B14" s="64"/>
      <c r="C14" s="61" t="s">
        <v>80</v>
      </c>
      <c r="D14" s="64">
        <v>-6362202.92</v>
      </c>
    </row>
    <row r="15" spans="1:4" ht="18">
      <c r="A15" s="61"/>
      <c r="B15" s="53"/>
      <c r="C15" s="61"/>
      <c r="D15" s="53"/>
    </row>
    <row r="16" spans="1:4" ht="18">
      <c r="A16" s="61" t="s">
        <v>45</v>
      </c>
      <c r="B16" s="53">
        <v>15962001.58</v>
      </c>
      <c r="C16" s="61" t="s">
        <v>47</v>
      </c>
      <c r="D16" s="53">
        <v>15962001.58</v>
      </c>
    </row>
    <row r="17" spans="1:4" ht="18">
      <c r="A17" s="61"/>
      <c r="B17" s="53"/>
      <c r="C17" s="61"/>
      <c r="D17" s="53"/>
    </row>
    <row r="18" spans="1:4" ht="18">
      <c r="A18" s="61"/>
      <c r="B18" s="53"/>
      <c r="C18" s="61"/>
      <c r="D18" s="53"/>
    </row>
    <row r="19" spans="1:4" ht="18">
      <c r="A19" s="62"/>
      <c r="B19" s="65"/>
      <c r="C19" s="62"/>
      <c r="D19" s="65"/>
    </row>
    <row r="20" spans="1:4" ht="18">
      <c r="A20" s="8" t="s">
        <v>46</v>
      </c>
      <c r="B20" s="53">
        <f>SUM(B13:B19)</f>
        <v>196031365.88000003</v>
      </c>
      <c r="C20" s="8" t="s">
        <v>46</v>
      </c>
      <c r="D20" s="53">
        <f>SUM(D11:D19)</f>
        <v>196031365.88000003</v>
      </c>
    </row>
    <row r="21" spans="1:4" ht="18">
      <c r="A21" s="63"/>
      <c r="B21" s="66"/>
      <c r="C21" s="63"/>
      <c r="D21" s="66"/>
    </row>
    <row r="22" spans="1:4" ht="12.75">
      <c r="A22" s="2"/>
      <c r="B22" s="2"/>
      <c r="C22" s="2"/>
      <c r="D22" s="2"/>
    </row>
    <row r="23" spans="1:4" ht="12.75">
      <c r="A23" s="3"/>
      <c r="B23" s="3"/>
      <c r="C23" s="3"/>
      <c r="D23" s="81"/>
    </row>
    <row r="24" ht="12.75">
      <c r="D24" s="71"/>
    </row>
    <row r="25" ht="12.75">
      <c r="D25" s="71"/>
    </row>
    <row r="32" spans="1:4" ht="18">
      <c r="A32" s="56" t="s">
        <v>5</v>
      </c>
      <c r="B32" s="56"/>
      <c r="C32" s="56"/>
      <c r="D32" s="56"/>
    </row>
    <row r="33" spans="1:4" ht="18">
      <c r="A33" s="56" t="s">
        <v>6</v>
      </c>
      <c r="B33" s="56"/>
      <c r="C33" s="56"/>
      <c r="D33" s="57" t="s">
        <v>49</v>
      </c>
    </row>
    <row r="34" spans="1:4" ht="18">
      <c r="A34" s="56" t="s">
        <v>75</v>
      </c>
      <c r="B34" s="56"/>
      <c r="C34" s="56"/>
      <c r="D34" s="56"/>
    </row>
    <row r="35" spans="1:4" ht="18">
      <c r="A35" s="106" t="s">
        <v>48</v>
      </c>
      <c r="B35" s="106"/>
      <c r="C35" s="106"/>
      <c r="D35" s="106"/>
    </row>
    <row r="36" spans="1:4" ht="18">
      <c r="A36" s="58"/>
      <c r="B36" s="58"/>
      <c r="C36" s="58"/>
      <c r="D36" s="58"/>
    </row>
    <row r="37" spans="1:5" ht="18">
      <c r="A37" s="8" t="s">
        <v>8</v>
      </c>
      <c r="B37" s="8" t="s">
        <v>42</v>
      </c>
      <c r="C37" s="8" t="s">
        <v>8</v>
      </c>
      <c r="D37" s="8" t="s">
        <v>39</v>
      </c>
      <c r="E37" s="71"/>
    </row>
    <row r="38" spans="1:5" ht="18">
      <c r="A38" s="8"/>
      <c r="B38" s="8" t="s">
        <v>43</v>
      </c>
      <c r="C38" s="8"/>
      <c r="D38" s="8" t="s">
        <v>41</v>
      </c>
      <c r="E38" s="71"/>
    </row>
    <row r="39" spans="1:5" ht="18">
      <c r="A39" s="59"/>
      <c r="B39" s="59"/>
      <c r="C39" s="59"/>
      <c r="D39" s="59"/>
      <c r="E39" s="71"/>
    </row>
    <row r="40" spans="1:5" ht="18">
      <c r="A40" s="60" t="s">
        <v>52</v>
      </c>
      <c r="B40" s="67">
        <f>B41+B42</f>
        <v>196031365.88000003</v>
      </c>
      <c r="C40" s="60" t="s">
        <v>52</v>
      </c>
      <c r="D40" s="68">
        <f>D41+D42</f>
        <v>202393568.8</v>
      </c>
      <c r="E40" s="71"/>
    </row>
    <row r="41" spans="1:5" ht="18">
      <c r="A41" s="61" t="s">
        <v>51</v>
      </c>
      <c r="B41" s="53">
        <v>180069364.3</v>
      </c>
      <c r="C41" s="61" t="s">
        <v>54</v>
      </c>
      <c r="D41" s="53">
        <v>186431567.22</v>
      </c>
      <c r="E41" s="71"/>
    </row>
    <row r="42" spans="1:5" ht="18">
      <c r="A42" s="61" t="s">
        <v>50</v>
      </c>
      <c r="B42" s="53">
        <v>15962001.58</v>
      </c>
      <c r="C42" s="61" t="s">
        <v>55</v>
      </c>
      <c r="D42" s="53">
        <v>15962001.58</v>
      </c>
      <c r="E42" s="71"/>
    </row>
    <row r="43" spans="1:5" ht="18">
      <c r="A43" s="61"/>
      <c r="B43" s="61"/>
      <c r="C43" s="61"/>
      <c r="D43" s="53"/>
      <c r="E43" s="71"/>
    </row>
    <row r="44" spans="1:5" ht="18">
      <c r="A44" s="60" t="s">
        <v>53</v>
      </c>
      <c r="B44" s="68">
        <f>B45+B46+B47</f>
        <v>11456208.24</v>
      </c>
      <c r="C44" s="60" t="s">
        <v>53</v>
      </c>
      <c r="D44" s="68">
        <f>D45+D47</f>
        <v>969829.04</v>
      </c>
      <c r="E44" s="71"/>
    </row>
    <row r="45" spans="1:5" ht="18">
      <c r="A45" s="61" t="s">
        <v>65</v>
      </c>
      <c r="B45" s="53">
        <v>90329.26</v>
      </c>
      <c r="C45" s="61" t="s">
        <v>65</v>
      </c>
      <c r="D45" s="53">
        <v>90329.26</v>
      </c>
      <c r="E45" s="71"/>
    </row>
    <row r="46" spans="1:5" ht="18">
      <c r="A46" s="61" t="s">
        <v>60</v>
      </c>
      <c r="B46" s="53">
        <v>27033.81</v>
      </c>
      <c r="C46" s="61" t="s">
        <v>61</v>
      </c>
      <c r="D46" s="53">
        <v>0</v>
      </c>
      <c r="E46" s="71"/>
    </row>
    <row r="47" spans="1:5" ht="18">
      <c r="A47" s="61" t="s">
        <v>82</v>
      </c>
      <c r="B47" s="53">
        <v>11338845.17</v>
      </c>
      <c r="C47" s="61" t="s">
        <v>85</v>
      </c>
      <c r="D47" s="53">
        <v>879499.78</v>
      </c>
      <c r="E47" s="71"/>
    </row>
    <row r="48" spans="1:5" ht="18.75" thickBot="1">
      <c r="A48" s="96" t="s">
        <v>83</v>
      </c>
      <c r="B48" s="68">
        <v>17466899.44</v>
      </c>
      <c r="C48" s="21" t="s">
        <v>84</v>
      </c>
      <c r="D48" s="68">
        <v>21591075.72</v>
      </c>
      <c r="E48" s="71"/>
    </row>
    <row r="49" spans="1:5" ht="18.75" thickBot="1">
      <c r="A49" s="101" t="s">
        <v>63</v>
      </c>
      <c r="B49" s="102"/>
      <c r="C49" s="101" t="s">
        <v>63</v>
      </c>
      <c r="D49" s="102"/>
      <c r="E49" s="71"/>
    </row>
    <row r="50" spans="1:4" ht="12" customHeight="1">
      <c r="A50" s="74"/>
      <c r="B50" s="100"/>
      <c r="C50" s="74"/>
      <c r="D50" s="75"/>
    </row>
    <row r="51" spans="1:4" ht="15">
      <c r="A51" s="84" t="s">
        <v>66</v>
      </c>
      <c r="B51" s="92">
        <v>11456208.24</v>
      </c>
      <c r="C51" t="s">
        <v>71</v>
      </c>
      <c r="D51" s="83">
        <f>B41</f>
        <v>180069364.3</v>
      </c>
    </row>
    <row r="52" spans="1:4" ht="17.25">
      <c r="A52" s="84" t="s">
        <v>67</v>
      </c>
      <c r="B52" s="93">
        <f>-D44</f>
        <v>-969829.04</v>
      </c>
      <c r="C52" t="s">
        <v>72</v>
      </c>
      <c r="D52" s="73">
        <f>-D41</f>
        <v>-186431567.22</v>
      </c>
    </row>
    <row r="53" spans="1:4" ht="12.75">
      <c r="A53" s="72" t="s">
        <v>68</v>
      </c>
      <c r="B53" s="94">
        <f>SUM(B51:B52)</f>
        <v>10486379.2</v>
      </c>
      <c r="C53" t="s">
        <v>70</v>
      </c>
      <c r="D53" s="72">
        <f>SUM(D51:D52)</f>
        <v>-6362202.919999987</v>
      </c>
    </row>
    <row r="54" spans="1:2" ht="12.75">
      <c r="A54" s="71"/>
      <c r="B54" s="71"/>
    </row>
    <row r="55" spans="1:4" ht="12.75">
      <c r="A55" s="71" t="s">
        <v>69</v>
      </c>
      <c r="B55" s="71">
        <f>B53</f>
        <v>10486379.2</v>
      </c>
      <c r="C55" s="98" t="s">
        <v>88</v>
      </c>
      <c r="D55" s="71">
        <f>B57</f>
        <v>4124176.2799999993</v>
      </c>
    </row>
    <row r="56" spans="1:4" ht="15">
      <c r="A56" s="72" t="s">
        <v>86</v>
      </c>
      <c r="B56" s="97">
        <f>D14</f>
        <v>-6362202.92</v>
      </c>
      <c r="C56" s="98" t="s">
        <v>74</v>
      </c>
      <c r="D56" s="97">
        <f>B48</f>
        <v>17466899.44</v>
      </c>
    </row>
    <row r="57" spans="1:4" ht="12.75">
      <c r="A57" s="98" t="s">
        <v>88</v>
      </c>
      <c r="B57" s="71">
        <f>SUM(B55:B56)</f>
        <v>4124176.2799999993</v>
      </c>
      <c r="C57" s="98" t="s">
        <v>87</v>
      </c>
      <c r="D57" s="99">
        <f>SUM(D55:D56)</f>
        <v>21591075.72</v>
      </c>
    </row>
    <row r="58" spans="1:4" ht="12.75">
      <c r="A58" s="71"/>
      <c r="B58" s="71"/>
      <c r="C58" s="71"/>
      <c r="D58" s="72"/>
    </row>
    <row r="59" spans="1:4" ht="15">
      <c r="A59" s="72"/>
      <c r="B59" s="97"/>
      <c r="C59" s="72"/>
      <c r="D59" s="95"/>
    </row>
    <row r="60" spans="2:4" ht="12.75">
      <c r="B60" s="71"/>
      <c r="C60" s="72"/>
      <c r="D60" s="72"/>
    </row>
    <row r="61" spans="1:2" ht="15">
      <c r="A61" s="98"/>
      <c r="B61" s="97"/>
    </row>
    <row r="62" spans="1:2" ht="12.75">
      <c r="A62" s="98"/>
      <c r="B62" s="99"/>
    </row>
  </sheetData>
  <sheetProtection/>
  <mergeCells count="2">
    <mergeCell ref="A5:D5"/>
    <mergeCell ref="A35:D3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maria.moraes</dc:creator>
  <cp:keywords/>
  <dc:description/>
  <cp:lastModifiedBy>PRA</cp:lastModifiedBy>
  <cp:lastPrinted>2012-08-07T00:19:59Z</cp:lastPrinted>
  <dcterms:created xsi:type="dcterms:W3CDTF">2009-05-04T19:24:21Z</dcterms:created>
  <dcterms:modified xsi:type="dcterms:W3CDTF">2013-02-06T17:43:34Z</dcterms:modified>
  <cp:category/>
  <cp:version/>
  <cp:contentType/>
  <cp:contentStatus/>
</cp:coreProperties>
</file>